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</sheets>
  <definedNames>
    <definedName name="_xlnm.Print_Area" localSheetId="0">'Лист3'!$A$1:$N$69</definedName>
  </definedNames>
  <calcPr fullCalcOnLoad="1"/>
</workbook>
</file>

<file path=xl/sharedStrings.xml><?xml version="1.0" encoding="utf-8"?>
<sst xmlns="http://schemas.openxmlformats.org/spreadsheetml/2006/main" count="115" uniqueCount="53">
  <si>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</si>
  <si>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</si>
  <si>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</si>
  <si>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</si>
  <si>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</si>
  <si>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</si>
  <si>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</si>
  <si>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</si>
  <si>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</si>
  <si>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</si>
  <si>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</si>
  <si>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</si>
  <si>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</si>
  <si>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</si>
  <si>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</si>
  <si>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</si>
  <si>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</si>
  <si>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УТВЕРЖДАЮ:   Директор Лицея им. Г.Ф. Атякшева ________________ Е.Ю. Павлюк
        М.П.</t>
  </si>
  <si>
    <t>"Проведение периодического медицинского осмотра"</t>
  </si>
  <si>
    <t>Дата подготовки обоснования начальной (максимальной) цены гражданско-правового договора: 26.05.2014 г.</t>
  </si>
  <si>
    <t>Профилактический прием (осмотр, консультация) врача - дерматовенеролога</t>
  </si>
  <si>
    <t>чел.</t>
  </si>
  <si>
    <t>Профилактический прием (осмотр, консультация) врача - невропатолога</t>
  </si>
  <si>
    <t>Профилактический прием (осмотр, консультация) врача - оториноларинголога</t>
  </si>
  <si>
    <t>Профилактический прием (осмотр, консультация) врача – терапевта первичный</t>
  </si>
  <si>
    <t>Профилактический прием (осмотр, консультация) врача - профпатолога</t>
  </si>
  <si>
    <t>Прием (осмотр, консультация первичного пациента) врача – стоматолога – терапевта зубного врача</t>
  </si>
  <si>
    <t>Профилактический прием (осмотр, консультация) врача – офтальмолога частичный</t>
  </si>
  <si>
    <t xml:space="preserve">Профилактический прием (осмотр, консультация) врача – гинеколога </t>
  </si>
  <si>
    <t>Общий анализ крови (5 показателей: hb, лейкоциты, соэ, эритроциты, лейкоцитарная формула)</t>
  </si>
  <si>
    <t>Общий анализ мочи</t>
  </si>
  <si>
    <t>Исследование уровня глюкозы крови (авт.)</t>
  </si>
  <si>
    <t>Исследование уровня холестерина в сыворотке крови (авт.)</t>
  </si>
  <si>
    <t>Взятие каппилярной крови на 1-3 исследования</t>
  </si>
  <si>
    <t>Забор крови из периферической вены</t>
  </si>
  <si>
    <t>Определение антител к бледной трепонеме (Treponema pallidum) в нетропонемных тестах (RpR, PMП) качественное и полуколичественное исследование) в сыворотке крови</t>
  </si>
  <si>
    <t>Исследование кала на гельминты</t>
  </si>
  <si>
    <t>Исследование соскоба на энтеробиоз</t>
  </si>
  <si>
    <t>Исследование отделяемого мочеполовых органов на степень чистоты</t>
  </si>
  <si>
    <t>Микроскопическое исследование цитологического препарата (1 стекло)</t>
  </si>
  <si>
    <t>Ультразвуковое исследование молочных желез</t>
  </si>
  <si>
    <t>Биомикроскопия с помощью щелевой лампы</t>
  </si>
  <si>
    <t>Эл. кардиографическое исследование в 12 отведениях (авт)</t>
  </si>
  <si>
    <t>Забор материала для копрологического исследования</t>
  </si>
  <si>
    <t>Поставщик №1  Исх 656 от 10.05.2014г. Вх. 1001 от 22.05.2014г.</t>
  </si>
  <si>
    <t>Поставщик №2  Исх 658 от 10.05.2014г. Вх 979 от 20.05.2014г.</t>
  </si>
  <si>
    <t>Поставщик №3  Исх 657 от 10.05.2014г. Вх 935 от 15.05.2014г.</t>
  </si>
  <si>
    <t>Поставщик №4  Исх 659 от 10.05.2014г. Вх 1014 от 23.05.2014г.</t>
  </si>
  <si>
    <t>Поставщик №5  Исх 655 от 10.05.2014г. Вх - предложение не предоставлено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</si>
  <si>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дальнейшее исследование рынка невозможно, так как постащики данной услуги находятся на территории Округа. Сбор информации по другим регионам нецелесообразен, поскольку медицинские осмотры проводятся территориально в районах приближенных к месту нахождения учреждения, либо учреждения, предоставляющие данный вид услуг должны выехать в ближайшие пункты прохождения медицинского осмотра. Таким образом, коэффициент вариации остается высоким.</t>
    </r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</si>
  <si>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</si>
  <si>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r>
      <t xml:space="preserve">оказание медицинских по проведению периодического медицинского осмотра - </t>
    </r>
    <r>
      <rPr>
        <b/>
        <sz val="12"/>
        <rFont val="Times New Roman"/>
        <family val="1"/>
      </rPr>
      <t xml:space="preserve">работники дошкольных групп Лицея </t>
    </r>
  </si>
  <si>
    <r>
      <t xml:space="preserve">оказание медицинских по проведению периодического медицинского осмотра - </t>
    </r>
    <r>
      <rPr>
        <b/>
        <sz val="12"/>
        <rFont val="Times New Roman"/>
        <family val="1"/>
      </rPr>
      <t>работники Лицея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</si>
</sst>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59</xdr:row>
      <xdr:rowOff>57150</xdr:rowOff>
    </xdr:from>
    <xdr:to>
      <xdr:col>2</xdr:col>
      <xdr:colOff>447675</xdr:colOff>
      <xdr:row>61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133600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view="pageBreakPreview" zoomScaleSheetLayoutView="100" zoomScalePageLayoutView="0" workbookViewId="0" topLeftCell="H52">
      <selection activeCell="N60" sqref="N60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10.421875" style="0" customWidth="1"/>
    <col min="11" max="11" width="11.140625" style="0" customWidth="1"/>
    <col min="12" max="12" width="10.421875" style="0" customWidth="1"/>
    <col min="13" max="13" width="12.57421875" style="0" customWidth="1"/>
    <col min="14" max="14" width="19.574218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42" t="s">
        <v>17</v>
      </c>
      <c r="L1" s="42"/>
      <c r="M1" s="42"/>
      <c r="N1" s="42"/>
    </row>
    <row r="3" spans="1:14" ht="19.5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7.2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5.75">
      <c r="A6" s="41" t="s">
        <v>19</v>
      </c>
      <c r="B6" s="41"/>
      <c r="C6" s="41"/>
      <c r="D6" s="41"/>
      <c r="E6" s="41"/>
      <c r="F6" s="41"/>
      <c r="G6" s="41"/>
      <c r="H6" s="41"/>
      <c r="I6" s="4"/>
      <c r="J6" s="4"/>
      <c r="K6" s="4"/>
      <c r="L6" s="4"/>
      <c r="M6" s="4"/>
      <c r="N6" s="4"/>
      <c r="O6" s="4"/>
    </row>
    <row r="7" spans="1:15" ht="15.75" customHeight="1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5"/>
    </row>
    <row r="8" spans="1:15" ht="33" customHeight="1">
      <c r="A8" s="42" t="s">
        <v>11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5"/>
    </row>
    <row r="9" spans="1:15" ht="15.7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"/>
    </row>
    <row r="10" ht="13.5" thickBot="1"/>
    <row r="11" spans="1:14" s="9" customFormat="1" ht="30" customHeight="1" thickBot="1">
      <c r="A11" s="44" t="s">
        <v>6</v>
      </c>
      <c r="B11" s="44" t="s">
        <v>0</v>
      </c>
      <c r="C11" s="44" t="s">
        <v>7</v>
      </c>
      <c r="D11" s="40" t="s">
        <v>5</v>
      </c>
      <c r="E11" s="40" t="s">
        <v>1</v>
      </c>
      <c r="F11" s="40" t="s">
        <v>4</v>
      </c>
      <c r="G11" s="52" t="s">
        <v>2</v>
      </c>
      <c r="H11" s="52"/>
      <c r="I11" s="52"/>
      <c r="J11" s="52"/>
      <c r="K11" s="52"/>
      <c r="L11" s="40" t="s">
        <v>16</v>
      </c>
      <c r="M11" s="40" t="s">
        <v>3</v>
      </c>
      <c r="N11" s="40" t="s">
        <v>10</v>
      </c>
    </row>
    <row r="12" spans="1:14" s="9" customFormat="1" ht="113.25" customHeight="1" thickBot="1">
      <c r="A12" s="44"/>
      <c r="B12" s="44"/>
      <c r="C12" s="44"/>
      <c r="D12" s="40"/>
      <c r="E12" s="40"/>
      <c r="F12" s="40"/>
      <c r="G12" s="10" t="s">
        <v>44</v>
      </c>
      <c r="H12" s="10" t="s">
        <v>45</v>
      </c>
      <c r="I12" s="10" t="s">
        <v>46</v>
      </c>
      <c r="J12" s="10" t="s">
        <v>47</v>
      </c>
      <c r="K12" s="10" t="s">
        <v>48</v>
      </c>
      <c r="L12" s="40"/>
      <c r="M12" s="40"/>
      <c r="N12" s="40"/>
    </row>
    <row r="13" spans="1:14" s="9" customFormat="1" ht="16.5" thickBot="1">
      <c r="A13" s="7">
        <v>1</v>
      </c>
      <c r="B13" s="21">
        <v>2</v>
      </c>
      <c r="C13" s="7">
        <v>3</v>
      </c>
      <c r="D13" s="11">
        <v>4</v>
      </c>
      <c r="E13" s="7">
        <v>5</v>
      </c>
      <c r="F13" s="11">
        <v>6</v>
      </c>
      <c r="G13" s="7">
        <v>7</v>
      </c>
      <c r="H13" s="11">
        <v>8</v>
      </c>
      <c r="I13" s="7">
        <v>9</v>
      </c>
      <c r="J13" s="11">
        <v>10</v>
      </c>
      <c r="K13" s="7">
        <v>11</v>
      </c>
      <c r="L13" s="7"/>
      <c r="M13" s="11">
        <v>12</v>
      </c>
      <c r="N13" s="7">
        <v>13</v>
      </c>
    </row>
    <row r="14" spans="1:14" s="9" customFormat="1" ht="31.5" customHeight="1" thickBot="1">
      <c r="A14" s="19">
        <v>1</v>
      </c>
      <c r="B14" s="47" t="s">
        <v>52</v>
      </c>
      <c r="C14" s="20" t="s">
        <v>21</v>
      </c>
      <c r="D14" s="8">
        <v>87</v>
      </c>
      <c r="E14" s="12" t="s">
        <v>20</v>
      </c>
      <c r="F14" s="11">
        <v>4</v>
      </c>
      <c r="G14" s="13">
        <v>264</v>
      </c>
      <c r="H14" s="14">
        <v>252</v>
      </c>
      <c r="I14" s="13">
        <v>132</v>
      </c>
      <c r="J14" s="14">
        <v>139</v>
      </c>
      <c r="K14" s="13">
        <v>0</v>
      </c>
      <c r="L14" s="13">
        <f>AVERAGE(G14:J14)</f>
        <v>196.75</v>
      </c>
      <c r="M14" s="15">
        <f>STDEVA(G14:J14)/(SUM(G14:J14)/COUNTIF(G14:J14,"&gt;0"))</f>
        <v>0.36062235763872796</v>
      </c>
      <c r="N14" s="7">
        <f>L14*D14</f>
        <v>17117.25</v>
      </c>
    </row>
    <row r="15" spans="1:14" s="9" customFormat="1" ht="45.75" customHeight="1" thickBot="1">
      <c r="A15" s="19">
        <v>2</v>
      </c>
      <c r="B15" s="48"/>
      <c r="C15" s="20" t="s">
        <v>21</v>
      </c>
      <c r="D15" s="8">
        <v>87</v>
      </c>
      <c r="E15" s="12" t="s">
        <v>23</v>
      </c>
      <c r="F15" s="11">
        <v>4</v>
      </c>
      <c r="G15" s="13">
        <v>285</v>
      </c>
      <c r="H15" s="14">
        <v>234</v>
      </c>
      <c r="I15" s="13">
        <v>243</v>
      </c>
      <c r="J15" s="14">
        <v>176</v>
      </c>
      <c r="K15" s="13">
        <v>0</v>
      </c>
      <c r="L15" s="13">
        <f aca="true" t="shared" si="0" ref="L15:L33">AVERAGE(G15:J15)</f>
        <v>234.5</v>
      </c>
      <c r="M15" s="15">
        <f aca="true" t="shared" si="1" ref="M15:M33">STDEVA(G15:J15)/(SUM(G15:J15)/COUNTIF(G15:J15,"&gt;0"))</f>
        <v>0.19142324680139397</v>
      </c>
      <c r="N15" s="7">
        <f aca="true" t="shared" si="2" ref="N15:N33">L15*D15</f>
        <v>20401.5</v>
      </c>
    </row>
    <row r="16" spans="1:14" s="9" customFormat="1" ht="27" customHeight="1" thickBot="1">
      <c r="A16" s="19">
        <v>3</v>
      </c>
      <c r="B16" s="48"/>
      <c r="C16" s="20" t="s">
        <v>21</v>
      </c>
      <c r="D16" s="8">
        <v>87</v>
      </c>
      <c r="E16" s="12" t="s">
        <v>24</v>
      </c>
      <c r="F16" s="11">
        <v>4</v>
      </c>
      <c r="G16" s="13">
        <v>475</v>
      </c>
      <c r="H16" s="14">
        <v>359</v>
      </c>
      <c r="I16" s="13">
        <v>186</v>
      </c>
      <c r="J16" s="14">
        <v>142</v>
      </c>
      <c r="K16" s="13">
        <v>0</v>
      </c>
      <c r="L16" s="13">
        <f t="shared" si="0"/>
        <v>290.5</v>
      </c>
      <c r="M16" s="15">
        <f t="shared" si="1"/>
        <v>0.5321915271210316</v>
      </c>
      <c r="N16" s="7">
        <f t="shared" si="2"/>
        <v>25273.5</v>
      </c>
    </row>
    <row r="17" spans="1:14" s="9" customFormat="1" ht="27" customHeight="1" thickBot="1">
      <c r="A17" s="19">
        <v>4</v>
      </c>
      <c r="B17" s="48"/>
      <c r="C17" s="20" t="s">
        <v>21</v>
      </c>
      <c r="D17" s="8">
        <v>87</v>
      </c>
      <c r="E17" s="12" t="s">
        <v>25</v>
      </c>
      <c r="F17" s="11">
        <v>4</v>
      </c>
      <c r="G17" s="13">
        <v>475</v>
      </c>
      <c r="H17" s="14">
        <v>189</v>
      </c>
      <c r="I17" s="13">
        <v>186</v>
      </c>
      <c r="J17" s="14">
        <v>134</v>
      </c>
      <c r="K17" s="13">
        <v>0</v>
      </c>
      <c r="L17" s="13">
        <f t="shared" si="0"/>
        <v>246</v>
      </c>
      <c r="M17" s="15">
        <f t="shared" si="1"/>
        <v>0.6290270049925462</v>
      </c>
      <c r="N17" s="7">
        <f t="shared" si="2"/>
        <v>21402</v>
      </c>
    </row>
    <row r="18" spans="1:14" s="9" customFormat="1" ht="39" customHeight="1" thickBot="1">
      <c r="A18" s="19">
        <v>5</v>
      </c>
      <c r="B18" s="48"/>
      <c r="C18" s="20" t="s">
        <v>21</v>
      </c>
      <c r="D18" s="8">
        <v>87</v>
      </c>
      <c r="E18" s="12" t="s">
        <v>26</v>
      </c>
      <c r="F18" s="11">
        <v>4</v>
      </c>
      <c r="G18" s="13">
        <v>176</v>
      </c>
      <c r="H18" s="14">
        <v>176</v>
      </c>
      <c r="I18" s="13">
        <v>409</v>
      </c>
      <c r="J18" s="14">
        <v>0</v>
      </c>
      <c r="K18" s="13">
        <v>0</v>
      </c>
      <c r="L18" s="13">
        <f t="shared" si="0"/>
        <v>190.25</v>
      </c>
      <c r="M18" s="15">
        <f t="shared" si="1"/>
        <v>0.6614284458272562</v>
      </c>
      <c r="N18" s="7">
        <f t="shared" si="2"/>
        <v>16551.75</v>
      </c>
    </row>
    <row r="19" spans="1:14" s="9" customFormat="1" ht="27" customHeight="1" thickBot="1">
      <c r="A19" s="19">
        <v>6</v>
      </c>
      <c r="B19" s="22"/>
      <c r="C19" s="20" t="s">
        <v>21</v>
      </c>
      <c r="D19" s="8">
        <v>72</v>
      </c>
      <c r="E19" s="12" t="s">
        <v>28</v>
      </c>
      <c r="F19" s="11">
        <v>4</v>
      </c>
      <c r="G19" s="13">
        <v>426</v>
      </c>
      <c r="H19" s="14">
        <v>406</v>
      </c>
      <c r="I19" s="13">
        <v>442</v>
      </c>
      <c r="J19" s="14">
        <v>224</v>
      </c>
      <c r="K19" s="13">
        <v>0</v>
      </c>
      <c r="L19" s="13">
        <f t="shared" si="0"/>
        <v>374.5</v>
      </c>
      <c r="M19" s="15">
        <f t="shared" si="1"/>
        <v>0.2707834850919126</v>
      </c>
      <c r="N19" s="7">
        <f t="shared" si="2"/>
        <v>26964</v>
      </c>
    </row>
    <row r="20" spans="1:14" s="9" customFormat="1" ht="40.5" customHeight="1" thickBot="1">
      <c r="A20" s="19">
        <v>7</v>
      </c>
      <c r="B20" s="22"/>
      <c r="C20" s="20" t="s">
        <v>21</v>
      </c>
      <c r="D20" s="8">
        <v>87</v>
      </c>
      <c r="E20" s="12" t="s">
        <v>29</v>
      </c>
      <c r="F20" s="11">
        <v>4</v>
      </c>
      <c r="G20" s="13">
        <v>444</v>
      </c>
      <c r="H20" s="14">
        <v>361</v>
      </c>
      <c r="I20" s="13">
        <v>425</v>
      </c>
      <c r="J20" s="14">
        <v>384</v>
      </c>
      <c r="K20" s="13">
        <v>0</v>
      </c>
      <c r="L20" s="13">
        <f t="shared" si="0"/>
        <v>403.5</v>
      </c>
      <c r="M20" s="15">
        <f t="shared" si="1"/>
        <v>0.09370739321717417</v>
      </c>
      <c r="N20" s="7">
        <f t="shared" si="2"/>
        <v>35104.5</v>
      </c>
    </row>
    <row r="21" spans="1:14" s="9" customFormat="1" ht="18.75" customHeight="1" thickBot="1">
      <c r="A21" s="19">
        <v>8</v>
      </c>
      <c r="B21" s="22"/>
      <c r="C21" s="20" t="s">
        <v>21</v>
      </c>
      <c r="D21" s="8">
        <v>87</v>
      </c>
      <c r="E21" s="12" t="s">
        <v>30</v>
      </c>
      <c r="F21" s="11">
        <v>4</v>
      </c>
      <c r="G21" s="13">
        <v>164</v>
      </c>
      <c r="H21" s="14">
        <v>153</v>
      </c>
      <c r="I21" s="13">
        <v>220</v>
      </c>
      <c r="J21" s="14">
        <v>132</v>
      </c>
      <c r="K21" s="13">
        <v>0</v>
      </c>
      <c r="L21" s="13">
        <f t="shared" si="0"/>
        <v>167.25</v>
      </c>
      <c r="M21" s="15">
        <f t="shared" si="1"/>
        <v>0.22474609140852153</v>
      </c>
      <c r="N21" s="7">
        <f t="shared" si="2"/>
        <v>14550.75</v>
      </c>
    </row>
    <row r="22" spans="1:14" s="9" customFormat="1" ht="27" customHeight="1" thickBot="1">
      <c r="A22" s="19">
        <v>9</v>
      </c>
      <c r="B22" s="22"/>
      <c r="C22" s="20" t="s">
        <v>21</v>
      </c>
      <c r="D22" s="8">
        <v>87</v>
      </c>
      <c r="E22" s="12" t="s">
        <v>31</v>
      </c>
      <c r="F22" s="11">
        <v>4</v>
      </c>
      <c r="G22" s="13">
        <v>140</v>
      </c>
      <c r="H22" s="14">
        <v>124</v>
      </c>
      <c r="I22" s="13">
        <v>245</v>
      </c>
      <c r="J22" s="14">
        <v>130</v>
      </c>
      <c r="K22" s="13">
        <v>0</v>
      </c>
      <c r="L22" s="13">
        <f t="shared" si="0"/>
        <v>159.75</v>
      </c>
      <c r="M22" s="15">
        <f t="shared" si="1"/>
        <v>0.35815484756395277</v>
      </c>
      <c r="N22" s="7">
        <f t="shared" si="2"/>
        <v>13898.25</v>
      </c>
    </row>
    <row r="23" spans="1:14" s="9" customFormat="1" ht="27" customHeight="1" thickBot="1">
      <c r="A23" s="19">
        <v>10</v>
      </c>
      <c r="B23" s="22"/>
      <c r="C23" s="20" t="s">
        <v>21</v>
      </c>
      <c r="D23" s="8">
        <v>87</v>
      </c>
      <c r="E23" s="12" t="s">
        <v>32</v>
      </c>
      <c r="F23" s="11">
        <v>4</v>
      </c>
      <c r="G23" s="13">
        <v>136</v>
      </c>
      <c r="H23" s="14">
        <v>127</v>
      </c>
      <c r="I23" s="13">
        <v>336</v>
      </c>
      <c r="J23" s="14">
        <v>121</v>
      </c>
      <c r="K23" s="13">
        <v>0</v>
      </c>
      <c r="L23" s="13">
        <f t="shared" si="0"/>
        <v>180</v>
      </c>
      <c r="M23" s="15">
        <f t="shared" si="1"/>
        <v>0.5787918451395113</v>
      </c>
      <c r="N23" s="7">
        <f t="shared" si="2"/>
        <v>15660</v>
      </c>
    </row>
    <row r="24" spans="1:14" s="9" customFormat="1" ht="27" customHeight="1" thickBot="1">
      <c r="A24" s="19">
        <v>11</v>
      </c>
      <c r="B24" s="22"/>
      <c r="C24" s="20" t="s">
        <v>21</v>
      </c>
      <c r="D24" s="8">
        <v>87</v>
      </c>
      <c r="E24" s="12" t="s">
        <v>33</v>
      </c>
      <c r="F24" s="11">
        <v>4</v>
      </c>
      <c r="G24" s="13">
        <v>34</v>
      </c>
      <c r="H24" s="14">
        <v>34</v>
      </c>
      <c r="I24" s="13">
        <v>0</v>
      </c>
      <c r="J24" s="14">
        <v>0</v>
      </c>
      <c r="K24" s="13">
        <v>0</v>
      </c>
      <c r="L24" s="13">
        <f t="shared" si="0"/>
        <v>17</v>
      </c>
      <c r="M24" s="15">
        <f t="shared" si="1"/>
        <v>0.5773502691896257</v>
      </c>
      <c r="N24" s="7">
        <f t="shared" si="2"/>
        <v>1479</v>
      </c>
    </row>
    <row r="25" spans="1:14" s="9" customFormat="1" ht="27" customHeight="1" thickBot="1">
      <c r="A25" s="19">
        <v>12</v>
      </c>
      <c r="B25" s="22"/>
      <c r="C25" s="20" t="s">
        <v>21</v>
      </c>
      <c r="D25" s="8">
        <v>87</v>
      </c>
      <c r="E25" s="12" t="s">
        <v>34</v>
      </c>
      <c r="F25" s="11">
        <v>4</v>
      </c>
      <c r="G25" s="13">
        <v>156</v>
      </c>
      <c r="H25" s="14">
        <v>122</v>
      </c>
      <c r="I25" s="13">
        <v>140</v>
      </c>
      <c r="J25" s="14">
        <v>121</v>
      </c>
      <c r="K25" s="13">
        <v>0</v>
      </c>
      <c r="L25" s="13">
        <f t="shared" si="0"/>
        <v>134.75</v>
      </c>
      <c r="M25" s="15">
        <f t="shared" si="1"/>
        <v>0.12349397611434103</v>
      </c>
      <c r="N25" s="7">
        <f t="shared" si="2"/>
        <v>11723.25</v>
      </c>
    </row>
    <row r="26" spans="1:18" s="9" customFormat="1" ht="66" customHeight="1" thickBot="1">
      <c r="A26" s="19">
        <v>13</v>
      </c>
      <c r="B26" s="22"/>
      <c r="C26" s="20" t="s">
        <v>21</v>
      </c>
      <c r="D26" s="8">
        <v>87</v>
      </c>
      <c r="E26" s="12" t="s">
        <v>35</v>
      </c>
      <c r="F26" s="11">
        <v>4</v>
      </c>
      <c r="G26" s="13">
        <v>112</v>
      </c>
      <c r="H26" s="14">
        <v>111</v>
      </c>
      <c r="I26" s="13">
        <v>186</v>
      </c>
      <c r="J26" s="14">
        <v>272</v>
      </c>
      <c r="K26" s="13">
        <v>0</v>
      </c>
      <c r="L26" s="13">
        <f t="shared" si="0"/>
        <v>170.25</v>
      </c>
      <c r="M26" s="15">
        <f t="shared" si="1"/>
        <v>0.4486732818156591</v>
      </c>
      <c r="N26" s="7">
        <f t="shared" si="2"/>
        <v>14811.75</v>
      </c>
      <c r="R26" s="16"/>
    </row>
    <row r="27" spans="1:14" s="9" customFormat="1" ht="27" customHeight="1" thickBot="1">
      <c r="A27" s="19">
        <v>14</v>
      </c>
      <c r="B27" s="22"/>
      <c r="C27" s="20" t="s">
        <v>21</v>
      </c>
      <c r="D27" s="8">
        <v>87</v>
      </c>
      <c r="E27" s="12" t="s">
        <v>36</v>
      </c>
      <c r="F27" s="11">
        <v>4</v>
      </c>
      <c r="G27" s="13">
        <v>198</v>
      </c>
      <c r="H27" s="14">
        <v>173</v>
      </c>
      <c r="I27" s="13">
        <v>167</v>
      </c>
      <c r="J27" s="14">
        <v>88</v>
      </c>
      <c r="K27" s="13">
        <v>0</v>
      </c>
      <c r="L27" s="13">
        <f t="shared" si="0"/>
        <v>156.5</v>
      </c>
      <c r="M27" s="15">
        <f t="shared" si="1"/>
        <v>0.304147090081448</v>
      </c>
      <c r="N27" s="7">
        <f t="shared" si="2"/>
        <v>13615.5</v>
      </c>
    </row>
    <row r="28" spans="1:14" s="9" customFormat="1" ht="27" customHeight="1" thickBot="1">
      <c r="A28" s="19">
        <v>15</v>
      </c>
      <c r="B28" s="22"/>
      <c r="C28" s="20" t="s">
        <v>21</v>
      </c>
      <c r="D28" s="8">
        <v>87</v>
      </c>
      <c r="E28" s="12" t="s">
        <v>37</v>
      </c>
      <c r="F28" s="11">
        <v>4</v>
      </c>
      <c r="G28" s="13">
        <v>138</v>
      </c>
      <c r="H28" s="14">
        <v>134</v>
      </c>
      <c r="I28" s="13">
        <v>164</v>
      </c>
      <c r="J28" s="14">
        <v>0</v>
      </c>
      <c r="K28" s="13">
        <v>0</v>
      </c>
      <c r="L28" s="13">
        <f t="shared" si="0"/>
        <v>109</v>
      </c>
      <c r="M28" s="15">
        <f t="shared" si="1"/>
        <v>0.5083057307693887</v>
      </c>
      <c r="N28" s="7">
        <f t="shared" si="2"/>
        <v>9483</v>
      </c>
    </row>
    <row r="29" spans="1:14" s="9" customFormat="1" ht="27" customHeight="1" thickBot="1">
      <c r="A29" s="19">
        <v>16</v>
      </c>
      <c r="B29" s="22"/>
      <c r="C29" s="20" t="s">
        <v>21</v>
      </c>
      <c r="D29" s="8">
        <v>72</v>
      </c>
      <c r="E29" s="12" t="s">
        <v>38</v>
      </c>
      <c r="F29" s="11">
        <v>4</v>
      </c>
      <c r="G29" s="13">
        <v>176</v>
      </c>
      <c r="H29" s="14">
        <v>170</v>
      </c>
      <c r="I29" s="13">
        <v>188</v>
      </c>
      <c r="J29" s="14">
        <v>75</v>
      </c>
      <c r="K29" s="13">
        <v>0</v>
      </c>
      <c r="L29" s="13">
        <f t="shared" si="0"/>
        <v>152.25</v>
      </c>
      <c r="M29" s="15">
        <f t="shared" si="1"/>
        <v>0.3418118183233197</v>
      </c>
      <c r="N29" s="7">
        <f t="shared" si="2"/>
        <v>10962</v>
      </c>
    </row>
    <row r="30" spans="1:14" s="9" customFormat="1" ht="27" customHeight="1" thickBot="1">
      <c r="A30" s="19">
        <v>17</v>
      </c>
      <c r="B30" s="22"/>
      <c r="C30" s="20" t="s">
        <v>21</v>
      </c>
      <c r="D30" s="8">
        <v>72</v>
      </c>
      <c r="E30" s="12" t="s">
        <v>39</v>
      </c>
      <c r="F30" s="11">
        <v>4</v>
      </c>
      <c r="G30" s="13">
        <v>450</v>
      </c>
      <c r="H30" s="14">
        <v>432</v>
      </c>
      <c r="I30" s="13">
        <v>248</v>
      </c>
      <c r="J30" s="14">
        <v>196</v>
      </c>
      <c r="K30" s="13">
        <v>0</v>
      </c>
      <c r="L30" s="13">
        <f t="shared" si="0"/>
        <v>331.5</v>
      </c>
      <c r="M30" s="15">
        <f t="shared" si="1"/>
        <v>0.38739029934833064</v>
      </c>
      <c r="N30" s="7">
        <f t="shared" si="2"/>
        <v>23868</v>
      </c>
    </row>
    <row r="31" spans="1:14" s="9" customFormat="1" ht="27" customHeight="1" thickBot="1">
      <c r="A31" s="19">
        <v>18</v>
      </c>
      <c r="B31" s="22"/>
      <c r="C31" s="20" t="s">
        <v>21</v>
      </c>
      <c r="D31" s="8">
        <v>38</v>
      </c>
      <c r="E31" s="12" t="s">
        <v>40</v>
      </c>
      <c r="F31" s="11">
        <v>4</v>
      </c>
      <c r="G31" s="13">
        <v>485</v>
      </c>
      <c r="H31" s="14">
        <v>477</v>
      </c>
      <c r="I31" s="13">
        <v>554</v>
      </c>
      <c r="J31" s="14">
        <v>604</v>
      </c>
      <c r="K31" s="13">
        <v>0</v>
      </c>
      <c r="L31" s="13">
        <f t="shared" si="0"/>
        <v>530</v>
      </c>
      <c r="M31" s="15">
        <f t="shared" si="1"/>
        <v>0.11365738718326533</v>
      </c>
      <c r="N31" s="7">
        <f t="shared" si="2"/>
        <v>20140</v>
      </c>
    </row>
    <row r="32" spans="1:14" s="9" customFormat="1" ht="27" customHeight="1" thickBot="1">
      <c r="A32" s="19">
        <v>19</v>
      </c>
      <c r="B32" s="22"/>
      <c r="C32" s="20" t="s">
        <v>21</v>
      </c>
      <c r="D32" s="8">
        <v>87</v>
      </c>
      <c r="E32" s="12" t="s">
        <v>42</v>
      </c>
      <c r="F32" s="11">
        <v>4</v>
      </c>
      <c r="G32" s="13">
        <v>477</v>
      </c>
      <c r="H32" s="14">
        <v>479</v>
      </c>
      <c r="I32" s="13">
        <v>403</v>
      </c>
      <c r="J32" s="14">
        <v>268</v>
      </c>
      <c r="K32" s="13">
        <v>0</v>
      </c>
      <c r="L32" s="13">
        <f t="shared" si="0"/>
        <v>406.75</v>
      </c>
      <c r="M32" s="15">
        <f t="shared" si="1"/>
        <v>0.24346620195803034</v>
      </c>
      <c r="N32" s="7">
        <f t="shared" si="2"/>
        <v>35387.25</v>
      </c>
    </row>
    <row r="33" spans="1:14" s="30" customFormat="1" ht="27" customHeight="1" thickBot="1">
      <c r="A33" s="19">
        <v>20</v>
      </c>
      <c r="B33" s="22"/>
      <c r="C33" s="24" t="s">
        <v>21</v>
      </c>
      <c r="D33" s="25">
        <v>87</v>
      </c>
      <c r="E33" s="26" t="s">
        <v>43</v>
      </c>
      <c r="F33" s="21">
        <v>4</v>
      </c>
      <c r="G33" s="27">
        <v>83</v>
      </c>
      <c r="H33" s="28">
        <v>106</v>
      </c>
      <c r="I33" s="27">
        <v>216</v>
      </c>
      <c r="J33" s="27">
        <v>0</v>
      </c>
      <c r="K33" s="27">
        <v>0</v>
      </c>
      <c r="L33" s="27">
        <f t="shared" si="0"/>
        <v>101.25</v>
      </c>
      <c r="M33" s="29">
        <f t="shared" si="1"/>
        <v>0.6594222298219528</v>
      </c>
      <c r="N33" s="18">
        <f t="shared" si="2"/>
        <v>8808.75</v>
      </c>
    </row>
    <row r="34" spans="1:14" s="38" customFormat="1" ht="27" customHeight="1" thickBot="1">
      <c r="A34" s="19">
        <v>21</v>
      </c>
      <c r="B34" s="49" t="s">
        <v>51</v>
      </c>
      <c r="C34" s="20" t="s">
        <v>21</v>
      </c>
      <c r="D34" s="8">
        <v>39</v>
      </c>
      <c r="E34" s="12" t="s">
        <v>20</v>
      </c>
      <c r="F34" s="11">
        <v>4</v>
      </c>
      <c r="G34" s="13">
        <v>264</v>
      </c>
      <c r="H34" s="14">
        <v>252</v>
      </c>
      <c r="I34" s="13">
        <v>132</v>
      </c>
      <c r="J34" s="14">
        <v>139</v>
      </c>
      <c r="K34" s="13">
        <v>0</v>
      </c>
      <c r="L34" s="13">
        <f>AVERAGE(G34:J34)</f>
        <v>196.75</v>
      </c>
      <c r="M34" s="15">
        <f>STDEVA(G34:J34)/(SUM(G34:J34)/COUNTIF(G34:J34,"&gt;0"))</f>
        <v>0.36062235763872796</v>
      </c>
      <c r="N34" s="7">
        <f>L34*D34</f>
        <v>7673.25</v>
      </c>
    </row>
    <row r="35" spans="1:14" s="38" customFormat="1" ht="27" customHeight="1" thickBot="1">
      <c r="A35" s="19">
        <v>22</v>
      </c>
      <c r="B35" s="50"/>
      <c r="C35" s="20" t="s">
        <v>21</v>
      </c>
      <c r="D35" s="8">
        <v>1</v>
      </c>
      <c r="E35" s="12" t="s">
        <v>22</v>
      </c>
      <c r="F35" s="11">
        <v>4</v>
      </c>
      <c r="G35" s="13">
        <v>384</v>
      </c>
      <c r="H35" s="14">
        <v>254</v>
      </c>
      <c r="I35" s="13">
        <v>242</v>
      </c>
      <c r="J35" s="14">
        <v>121</v>
      </c>
      <c r="K35" s="13">
        <v>0</v>
      </c>
      <c r="L35" s="13">
        <f aca="true" t="shared" si="3" ref="L35:L56">AVERAGE(G35:J35)</f>
        <v>250.25</v>
      </c>
      <c r="M35" s="15">
        <f aca="true" t="shared" si="4" ref="M35:M56">STDEVA(G35:J35)/(SUM(G35:J35)/COUNTIF(G35:J35,"&gt;0"))</f>
        <v>0.4296199895517971</v>
      </c>
      <c r="N35" s="7">
        <f aca="true" t="shared" si="5" ref="N35:N56">L35*D35</f>
        <v>250.25</v>
      </c>
    </row>
    <row r="36" spans="1:14" s="38" customFormat="1" ht="27" customHeight="1" thickBot="1">
      <c r="A36" s="19">
        <v>23</v>
      </c>
      <c r="B36" s="50"/>
      <c r="C36" s="20" t="s">
        <v>21</v>
      </c>
      <c r="D36" s="8">
        <v>39</v>
      </c>
      <c r="E36" s="12" t="s">
        <v>23</v>
      </c>
      <c r="F36" s="11">
        <v>4</v>
      </c>
      <c r="G36" s="13">
        <v>285</v>
      </c>
      <c r="H36" s="14">
        <v>234</v>
      </c>
      <c r="I36" s="13">
        <v>243</v>
      </c>
      <c r="J36" s="14">
        <v>176</v>
      </c>
      <c r="K36" s="13">
        <v>0</v>
      </c>
      <c r="L36" s="13">
        <f t="shared" si="3"/>
        <v>234.5</v>
      </c>
      <c r="M36" s="15">
        <f t="shared" si="4"/>
        <v>0.19142324680139397</v>
      </c>
      <c r="N36" s="7">
        <f t="shared" si="5"/>
        <v>9145.5</v>
      </c>
    </row>
    <row r="37" spans="1:14" s="38" customFormat="1" ht="27" customHeight="1" thickBot="1">
      <c r="A37" s="19">
        <v>24</v>
      </c>
      <c r="B37" s="50"/>
      <c r="C37" s="20" t="s">
        <v>21</v>
      </c>
      <c r="D37" s="8">
        <v>39</v>
      </c>
      <c r="E37" s="12" t="s">
        <v>24</v>
      </c>
      <c r="F37" s="11">
        <v>4</v>
      </c>
      <c r="G37" s="13">
        <v>475</v>
      </c>
      <c r="H37" s="14">
        <v>359</v>
      </c>
      <c r="I37" s="13">
        <v>186</v>
      </c>
      <c r="J37" s="14">
        <v>142</v>
      </c>
      <c r="K37" s="13">
        <v>0</v>
      </c>
      <c r="L37" s="13">
        <f t="shared" si="3"/>
        <v>290.5</v>
      </c>
      <c r="M37" s="15">
        <f t="shared" si="4"/>
        <v>0.5321915271210316</v>
      </c>
      <c r="N37" s="7">
        <f t="shared" si="5"/>
        <v>11329.5</v>
      </c>
    </row>
    <row r="38" spans="1:14" s="38" customFormat="1" ht="27" customHeight="1" thickBot="1">
      <c r="A38" s="19">
        <v>25</v>
      </c>
      <c r="B38" s="50"/>
      <c r="C38" s="20" t="s">
        <v>21</v>
      </c>
      <c r="D38" s="8">
        <v>39</v>
      </c>
      <c r="E38" s="12" t="s">
        <v>25</v>
      </c>
      <c r="F38" s="11">
        <v>4</v>
      </c>
      <c r="G38" s="13">
        <v>475</v>
      </c>
      <c r="H38" s="14">
        <v>189</v>
      </c>
      <c r="I38" s="13">
        <v>186</v>
      </c>
      <c r="J38" s="14">
        <v>134</v>
      </c>
      <c r="K38" s="13">
        <v>0</v>
      </c>
      <c r="L38" s="13">
        <f t="shared" si="3"/>
        <v>246</v>
      </c>
      <c r="M38" s="15">
        <f t="shared" si="4"/>
        <v>0.6290270049925462</v>
      </c>
      <c r="N38" s="7">
        <f t="shared" si="5"/>
        <v>9594</v>
      </c>
    </row>
    <row r="39" spans="1:14" s="38" customFormat="1" ht="27" customHeight="1" thickBot="1">
      <c r="A39" s="19">
        <v>26</v>
      </c>
      <c r="B39" s="50"/>
      <c r="C39" s="20" t="s">
        <v>21</v>
      </c>
      <c r="D39" s="8">
        <v>39</v>
      </c>
      <c r="E39" s="12" t="s">
        <v>26</v>
      </c>
      <c r="F39" s="11">
        <v>4</v>
      </c>
      <c r="G39" s="13">
        <v>176</v>
      </c>
      <c r="H39" s="14">
        <v>176</v>
      </c>
      <c r="I39" s="13">
        <v>409</v>
      </c>
      <c r="J39" s="14">
        <v>0</v>
      </c>
      <c r="K39" s="13">
        <v>0</v>
      </c>
      <c r="L39" s="13">
        <f t="shared" si="3"/>
        <v>190.25</v>
      </c>
      <c r="M39" s="15">
        <f t="shared" si="4"/>
        <v>0.6614284458272562</v>
      </c>
      <c r="N39" s="7">
        <f t="shared" si="5"/>
        <v>7419.75</v>
      </c>
    </row>
    <row r="40" spans="1:14" s="38" customFormat="1" ht="27" customHeight="1" thickBot="1">
      <c r="A40" s="19">
        <v>27</v>
      </c>
      <c r="B40" s="50"/>
      <c r="C40" s="20" t="s">
        <v>21</v>
      </c>
      <c r="D40" s="8">
        <v>1</v>
      </c>
      <c r="E40" s="12" t="s">
        <v>27</v>
      </c>
      <c r="F40" s="11">
        <v>4</v>
      </c>
      <c r="G40" s="13">
        <v>295</v>
      </c>
      <c r="H40" s="14">
        <v>252</v>
      </c>
      <c r="I40" s="13">
        <v>234</v>
      </c>
      <c r="J40" s="14">
        <v>335</v>
      </c>
      <c r="K40" s="13">
        <v>0</v>
      </c>
      <c r="L40" s="13">
        <f t="shared" si="3"/>
        <v>279</v>
      </c>
      <c r="M40" s="15">
        <f t="shared" si="4"/>
        <v>0.162230104273305</v>
      </c>
      <c r="N40" s="7">
        <f t="shared" si="5"/>
        <v>279</v>
      </c>
    </row>
    <row r="41" spans="1:14" s="38" customFormat="1" ht="27" customHeight="1" thickBot="1">
      <c r="A41" s="19">
        <v>28</v>
      </c>
      <c r="B41" s="50"/>
      <c r="C41" s="20" t="s">
        <v>21</v>
      </c>
      <c r="D41" s="8">
        <v>35</v>
      </c>
      <c r="E41" s="12" t="s">
        <v>28</v>
      </c>
      <c r="F41" s="11">
        <v>4</v>
      </c>
      <c r="G41" s="13">
        <v>426</v>
      </c>
      <c r="H41" s="14">
        <v>406</v>
      </c>
      <c r="I41" s="13">
        <v>442</v>
      </c>
      <c r="J41" s="14">
        <v>224</v>
      </c>
      <c r="K41" s="13">
        <v>0</v>
      </c>
      <c r="L41" s="13">
        <f t="shared" si="3"/>
        <v>374.5</v>
      </c>
      <c r="M41" s="15">
        <f t="shared" si="4"/>
        <v>0.2707834850919126</v>
      </c>
      <c r="N41" s="7">
        <f t="shared" si="5"/>
        <v>13107.5</v>
      </c>
    </row>
    <row r="42" spans="1:14" s="38" customFormat="1" ht="27" customHeight="1" thickBot="1">
      <c r="A42" s="19">
        <v>29</v>
      </c>
      <c r="B42" s="50"/>
      <c r="C42" s="20" t="s">
        <v>21</v>
      </c>
      <c r="D42" s="8">
        <v>39</v>
      </c>
      <c r="E42" s="12" t="s">
        <v>29</v>
      </c>
      <c r="F42" s="11">
        <v>4</v>
      </c>
      <c r="G42" s="13">
        <v>444</v>
      </c>
      <c r="H42" s="14">
        <v>361</v>
      </c>
      <c r="I42" s="13">
        <v>425</v>
      </c>
      <c r="J42" s="14">
        <v>384</v>
      </c>
      <c r="K42" s="13">
        <v>0</v>
      </c>
      <c r="L42" s="13">
        <f t="shared" si="3"/>
        <v>403.5</v>
      </c>
      <c r="M42" s="15">
        <f t="shared" si="4"/>
        <v>0.09370739321717417</v>
      </c>
      <c r="N42" s="7">
        <f t="shared" si="5"/>
        <v>15736.5</v>
      </c>
    </row>
    <row r="43" spans="1:14" s="38" customFormat="1" ht="27" customHeight="1" thickBot="1">
      <c r="A43" s="19">
        <v>30</v>
      </c>
      <c r="B43" s="50"/>
      <c r="C43" s="20" t="s">
        <v>21</v>
      </c>
      <c r="D43" s="8">
        <v>39</v>
      </c>
      <c r="E43" s="12" t="s">
        <v>30</v>
      </c>
      <c r="F43" s="11">
        <v>4</v>
      </c>
      <c r="G43" s="13">
        <v>164</v>
      </c>
      <c r="H43" s="14">
        <v>153</v>
      </c>
      <c r="I43" s="13">
        <v>220</v>
      </c>
      <c r="J43" s="14">
        <v>132</v>
      </c>
      <c r="K43" s="13">
        <v>0</v>
      </c>
      <c r="L43" s="13">
        <f t="shared" si="3"/>
        <v>167.25</v>
      </c>
      <c r="M43" s="15">
        <f t="shared" si="4"/>
        <v>0.22474609140852153</v>
      </c>
      <c r="N43" s="7">
        <f t="shared" si="5"/>
        <v>6522.75</v>
      </c>
    </row>
    <row r="44" spans="1:14" s="38" customFormat="1" ht="27" customHeight="1" thickBot="1">
      <c r="A44" s="19">
        <v>31</v>
      </c>
      <c r="B44" s="50"/>
      <c r="C44" s="20" t="s">
        <v>21</v>
      </c>
      <c r="D44" s="8">
        <v>39</v>
      </c>
      <c r="E44" s="12" t="s">
        <v>31</v>
      </c>
      <c r="F44" s="11">
        <v>4</v>
      </c>
      <c r="G44" s="13">
        <v>140</v>
      </c>
      <c r="H44" s="14">
        <v>124</v>
      </c>
      <c r="I44" s="13">
        <v>245</v>
      </c>
      <c r="J44" s="14">
        <v>130</v>
      </c>
      <c r="K44" s="13">
        <v>0</v>
      </c>
      <c r="L44" s="13">
        <f t="shared" si="3"/>
        <v>159.75</v>
      </c>
      <c r="M44" s="15">
        <f t="shared" si="4"/>
        <v>0.35815484756395277</v>
      </c>
      <c r="N44" s="7">
        <f t="shared" si="5"/>
        <v>6230.25</v>
      </c>
    </row>
    <row r="45" spans="1:14" s="38" customFormat="1" ht="27" customHeight="1" thickBot="1">
      <c r="A45" s="19">
        <v>32</v>
      </c>
      <c r="B45" s="50"/>
      <c r="C45" s="20" t="s">
        <v>21</v>
      </c>
      <c r="D45" s="8">
        <v>39</v>
      </c>
      <c r="E45" s="12" t="s">
        <v>32</v>
      </c>
      <c r="F45" s="11">
        <v>4</v>
      </c>
      <c r="G45" s="13">
        <v>136</v>
      </c>
      <c r="H45" s="14">
        <v>127</v>
      </c>
      <c r="I45" s="13">
        <v>336</v>
      </c>
      <c r="J45" s="14">
        <v>121</v>
      </c>
      <c r="K45" s="13">
        <v>0</v>
      </c>
      <c r="L45" s="13">
        <f t="shared" si="3"/>
        <v>180</v>
      </c>
      <c r="M45" s="15">
        <f t="shared" si="4"/>
        <v>0.5787918451395113</v>
      </c>
      <c r="N45" s="7">
        <f t="shared" si="5"/>
        <v>7020</v>
      </c>
    </row>
    <row r="46" spans="1:14" s="38" customFormat="1" ht="27" customHeight="1" thickBot="1">
      <c r="A46" s="19">
        <v>33</v>
      </c>
      <c r="B46" s="50"/>
      <c r="C46" s="20" t="s">
        <v>21</v>
      </c>
      <c r="D46" s="8">
        <v>39</v>
      </c>
      <c r="E46" s="12" t="s">
        <v>33</v>
      </c>
      <c r="F46" s="11">
        <v>4</v>
      </c>
      <c r="G46" s="13">
        <v>34</v>
      </c>
      <c r="H46" s="14">
        <v>34</v>
      </c>
      <c r="I46" s="13">
        <v>0</v>
      </c>
      <c r="J46" s="14">
        <v>0</v>
      </c>
      <c r="K46" s="13">
        <v>0</v>
      </c>
      <c r="L46" s="13">
        <f t="shared" si="3"/>
        <v>17</v>
      </c>
      <c r="M46" s="15">
        <f t="shared" si="4"/>
        <v>0.5773502691896257</v>
      </c>
      <c r="N46" s="7">
        <f t="shared" si="5"/>
        <v>663</v>
      </c>
    </row>
    <row r="47" spans="1:14" s="38" customFormat="1" ht="27" customHeight="1" thickBot="1">
      <c r="A47" s="19">
        <v>34</v>
      </c>
      <c r="B47" s="50"/>
      <c r="C47" s="20" t="s">
        <v>21</v>
      </c>
      <c r="D47" s="8">
        <v>39</v>
      </c>
      <c r="E47" s="12" t="s">
        <v>34</v>
      </c>
      <c r="F47" s="11">
        <v>4</v>
      </c>
      <c r="G47" s="13">
        <v>156</v>
      </c>
      <c r="H47" s="14">
        <v>122</v>
      </c>
      <c r="I47" s="13">
        <v>140</v>
      </c>
      <c r="J47" s="14">
        <v>121</v>
      </c>
      <c r="K47" s="13">
        <v>0</v>
      </c>
      <c r="L47" s="13">
        <f t="shared" si="3"/>
        <v>134.75</v>
      </c>
      <c r="M47" s="15">
        <f t="shared" si="4"/>
        <v>0.12349397611434103</v>
      </c>
      <c r="N47" s="7">
        <f t="shared" si="5"/>
        <v>5255.25</v>
      </c>
    </row>
    <row r="48" spans="1:14" s="38" customFormat="1" ht="27" customHeight="1" thickBot="1">
      <c r="A48" s="19">
        <v>35</v>
      </c>
      <c r="B48" s="50"/>
      <c r="C48" s="20" t="s">
        <v>21</v>
      </c>
      <c r="D48" s="8">
        <v>39</v>
      </c>
      <c r="E48" s="12" t="s">
        <v>35</v>
      </c>
      <c r="F48" s="11">
        <v>4</v>
      </c>
      <c r="G48" s="13">
        <v>112</v>
      </c>
      <c r="H48" s="14">
        <v>111</v>
      </c>
      <c r="I48" s="13">
        <v>186</v>
      </c>
      <c r="J48" s="14">
        <v>272</v>
      </c>
      <c r="K48" s="13">
        <v>0</v>
      </c>
      <c r="L48" s="13">
        <f t="shared" si="3"/>
        <v>170.25</v>
      </c>
      <c r="M48" s="15">
        <f t="shared" si="4"/>
        <v>0.4486732818156591</v>
      </c>
      <c r="N48" s="7">
        <f t="shared" si="5"/>
        <v>6639.75</v>
      </c>
    </row>
    <row r="49" spans="1:14" s="38" customFormat="1" ht="27" customHeight="1" thickBot="1">
      <c r="A49" s="19">
        <v>36</v>
      </c>
      <c r="B49" s="50"/>
      <c r="C49" s="20" t="s">
        <v>21</v>
      </c>
      <c r="D49" s="8">
        <v>39</v>
      </c>
      <c r="E49" s="12" t="s">
        <v>36</v>
      </c>
      <c r="F49" s="11">
        <v>4</v>
      </c>
      <c r="G49" s="13">
        <v>198</v>
      </c>
      <c r="H49" s="14">
        <v>173</v>
      </c>
      <c r="I49" s="13">
        <v>167</v>
      </c>
      <c r="J49" s="14">
        <v>88</v>
      </c>
      <c r="K49" s="13">
        <v>0</v>
      </c>
      <c r="L49" s="13">
        <f t="shared" si="3"/>
        <v>156.5</v>
      </c>
      <c r="M49" s="15">
        <f t="shared" si="4"/>
        <v>0.304147090081448</v>
      </c>
      <c r="N49" s="7">
        <f t="shared" si="5"/>
        <v>6103.5</v>
      </c>
    </row>
    <row r="50" spans="1:14" s="38" customFormat="1" ht="27" customHeight="1" thickBot="1">
      <c r="A50" s="19">
        <v>37</v>
      </c>
      <c r="B50" s="50"/>
      <c r="C50" s="20" t="s">
        <v>21</v>
      </c>
      <c r="D50" s="8">
        <v>39</v>
      </c>
      <c r="E50" s="12" t="s">
        <v>37</v>
      </c>
      <c r="F50" s="11">
        <v>4</v>
      </c>
      <c r="G50" s="13">
        <v>138</v>
      </c>
      <c r="H50" s="14">
        <v>134</v>
      </c>
      <c r="I50" s="13">
        <v>164</v>
      </c>
      <c r="J50" s="14">
        <v>0</v>
      </c>
      <c r="K50" s="13">
        <v>0</v>
      </c>
      <c r="L50" s="13">
        <f t="shared" si="3"/>
        <v>109</v>
      </c>
      <c r="M50" s="15">
        <f t="shared" si="4"/>
        <v>0.5083057307693887</v>
      </c>
      <c r="N50" s="7">
        <f t="shared" si="5"/>
        <v>4251</v>
      </c>
    </row>
    <row r="51" spans="1:14" s="38" customFormat="1" ht="27" customHeight="1" thickBot="1">
      <c r="A51" s="19">
        <v>38</v>
      </c>
      <c r="B51" s="50"/>
      <c r="C51" s="20" t="s">
        <v>21</v>
      </c>
      <c r="D51" s="8">
        <v>35</v>
      </c>
      <c r="E51" s="12" t="s">
        <v>38</v>
      </c>
      <c r="F51" s="11">
        <v>4</v>
      </c>
      <c r="G51" s="13">
        <v>176</v>
      </c>
      <c r="H51" s="14">
        <v>170</v>
      </c>
      <c r="I51" s="13">
        <v>188</v>
      </c>
      <c r="J51" s="14">
        <v>75</v>
      </c>
      <c r="K51" s="13">
        <v>0</v>
      </c>
      <c r="L51" s="13">
        <f t="shared" si="3"/>
        <v>152.25</v>
      </c>
      <c r="M51" s="15">
        <f t="shared" si="4"/>
        <v>0.3418118183233197</v>
      </c>
      <c r="N51" s="7">
        <f t="shared" si="5"/>
        <v>5328.75</v>
      </c>
    </row>
    <row r="52" spans="1:14" s="38" customFormat="1" ht="27" customHeight="1" thickBot="1">
      <c r="A52" s="19">
        <v>39</v>
      </c>
      <c r="B52" s="50"/>
      <c r="C52" s="20" t="s">
        <v>21</v>
      </c>
      <c r="D52" s="8">
        <v>35</v>
      </c>
      <c r="E52" s="12" t="s">
        <v>39</v>
      </c>
      <c r="F52" s="11">
        <v>4</v>
      </c>
      <c r="G52" s="13">
        <v>450</v>
      </c>
      <c r="H52" s="14">
        <v>432</v>
      </c>
      <c r="I52" s="13">
        <v>248</v>
      </c>
      <c r="J52" s="14">
        <v>196</v>
      </c>
      <c r="K52" s="13">
        <v>0</v>
      </c>
      <c r="L52" s="13">
        <f t="shared" si="3"/>
        <v>331.5</v>
      </c>
      <c r="M52" s="15">
        <f t="shared" si="4"/>
        <v>0.38739029934833064</v>
      </c>
      <c r="N52" s="7">
        <f t="shared" si="5"/>
        <v>11602.5</v>
      </c>
    </row>
    <row r="53" spans="1:14" s="38" customFormat="1" ht="27" customHeight="1" thickBot="1">
      <c r="A53" s="19">
        <v>40</v>
      </c>
      <c r="B53" s="50"/>
      <c r="C53" s="20" t="s">
        <v>21</v>
      </c>
      <c r="D53" s="8">
        <v>15</v>
      </c>
      <c r="E53" s="12" t="s">
        <v>40</v>
      </c>
      <c r="F53" s="11">
        <v>4</v>
      </c>
      <c r="G53" s="13">
        <v>485</v>
      </c>
      <c r="H53" s="14">
        <v>477</v>
      </c>
      <c r="I53" s="13">
        <v>554</v>
      </c>
      <c r="J53" s="14">
        <v>604</v>
      </c>
      <c r="K53" s="13">
        <v>0</v>
      </c>
      <c r="L53" s="13">
        <f t="shared" si="3"/>
        <v>530</v>
      </c>
      <c r="M53" s="15">
        <f t="shared" si="4"/>
        <v>0.11365738718326533</v>
      </c>
      <c r="N53" s="7">
        <f t="shared" si="5"/>
        <v>7950</v>
      </c>
    </row>
    <row r="54" spans="1:14" s="38" customFormat="1" ht="27" customHeight="1" thickBot="1">
      <c r="A54" s="19">
        <v>41</v>
      </c>
      <c r="B54" s="50"/>
      <c r="C54" s="20" t="s">
        <v>21</v>
      </c>
      <c r="D54" s="8">
        <v>1</v>
      </c>
      <c r="E54" s="12" t="s">
        <v>41</v>
      </c>
      <c r="F54" s="11">
        <v>4</v>
      </c>
      <c r="G54" s="17">
        <v>312</v>
      </c>
      <c r="H54" s="14">
        <v>94</v>
      </c>
      <c r="I54" s="13">
        <v>0</v>
      </c>
      <c r="J54" s="13">
        <v>0</v>
      </c>
      <c r="K54" s="13">
        <v>0</v>
      </c>
      <c r="L54" s="13">
        <f t="shared" si="3"/>
        <v>101.5</v>
      </c>
      <c r="M54" s="15">
        <f t="shared" si="4"/>
        <v>0.7249417474951196</v>
      </c>
      <c r="N54" s="7">
        <f t="shared" si="5"/>
        <v>101.5</v>
      </c>
    </row>
    <row r="55" spans="1:14" s="39" customFormat="1" ht="27" customHeight="1">
      <c r="A55" s="23">
        <v>42</v>
      </c>
      <c r="B55" s="50"/>
      <c r="C55" s="24" t="s">
        <v>21</v>
      </c>
      <c r="D55" s="25">
        <v>39</v>
      </c>
      <c r="E55" s="26" t="s">
        <v>42</v>
      </c>
      <c r="F55" s="21">
        <v>4</v>
      </c>
      <c r="G55" s="27">
        <v>477</v>
      </c>
      <c r="H55" s="28">
        <v>479</v>
      </c>
      <c r="I55" s="27">
        <v>403</v>
      </c>
      <c r="J55" s="28">
        <v>268</v>
      </c>
      <c r="K55" s="27">
        <v>0</v>
      </c>
      <c r="L55" s="27">
        <f t="shared" si="3"/>
        <v>406.75</v>
      </c>
      <c r="M55" s="29">
        <f t="shared" si="4"/>
        <v>0.24346620195803034</v>
      </c>
      <c r="N55" s="18">
        <f t="shared" si="5"/>
        <v>15863.25</v>
      </c>
    </row>
    <row r="56" spans="1:14" s="38" customFormat="1" ht="27" customHeight="1">
      <c r="A56" s="31">
        <v>43</v>
      </c>
      <c r="B56" s="51"/>
      <c r="C56" s="33" t="s">
        <v>21</v>
      </c>
      <c r="D56" s="33">
        <v>39</v>
      </c>
      <c r="E56" s="32" t="s">
        <v>43</v>
      </c>
      <c r="F56" s="34">
        <v>4</v>
      </c>
      <c r="G56" s="35">
        <v>83</v>
      </c>
      <c r="H56" s="36">
        <v>106</v>
      </c>
      <c r="I56" s="35">
        <v>216</v>
      </c>
      <c r="J56" s="35">
        <v>0</v>
      </c>
      <c r="K56" s="35">
        <v>0</v>
      </c>
      <c r="L56" s="35">
        <f t="shared" si="3"/>
        <v>101.25</v>
      </c>
      <c r="M56" s="37">
        <f t="shared" si="4"/>
        <v>0.6594222298219528</v>
      </c>
      <c r="N56" s="31">
        <f t="shared" si="5"/>
        <v>3948.75</v>
      </c>
    </row>
    <row r="57" spans="1:14" ht="15.75">
      <c r="A57" s="54" t="s">
        <v>15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6">
        <f>SUM(N14:N56)</f>
        <v>519217.5</v>
      </c>
    </row>
    <row r="59" spans="1:2" ht="15.75">
      <c r="A59" s="2" t="s">
        <v>8</v>
      </c>
      <c r="B59" s="2"/>
    </row>
    <row r="63" spans="1:15" ht="106.5" customHeight="1">
      <c r="A63" s="53" t="s">
        <v>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</row>
    <row r="65" ht="15.75">
      <c r="A65" s="2" t="s">
        <v>12</v>
      </c>
    </row>
    <row r="66" spans="1:14" ht="12.75">
      <c r="A66" s="42" t="s">
        <v>49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</sheetData>
  <sheetProtection/>
  <mergeCells count="22">
    <mergeCell ref="B14:B18"/>
    <mergeCell ref="B34:B56"/>
    <mergeCell ref="A66:N69"/>
    <mergeCell ref="K1:N1"/>
    <mergeCell ref="D11:D12"/>
    <mergeCell ref="B11:B12"/>
    <mergeCell ref="E11:E12"/>
    <mergeCell ref="G11:K11"/>
    <mergeCell ref="A63:N63"/>
    <mergeCell ref="A57:M57"/>
    <mergeCell ref="A3:N3"/>
    <mergeCell ref="A4:N4"/>
    <mergeCell ref="N11:N12"/>
    <mergeCell ref="M11:M12"/>
    <mergeCell ref="A9:N9"/>
    <mergeCell ref="F11:F12"/>
    <mergeCell ref="L11:L12"/>
    <mergeCell ref="A6:H6"/>
    <mergeCell ref="A8:N8"/>
    <mergeCell ref="A7:N7"/>
    <mergeCell ref="A11:A12"/>
    <mergeCell ref="C11:C1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6.5" thickBot="1">
      <c r="A1" s="7" t="e">
        <f>#REF!*#REF!</f>
        <v>#REF!</v>
      </c>
    </row>
    <row r="2" ht="16.5" thickBot="1">
      <c r="A2" s="7" t="e">
        <f>#REF!*#REF!</f>
        <v>#REF!</v>
      </c>
    </row>
    <row r="3" ht="16.5" thickBot="1">
      <c r="A3" s="7" t="e">
        <f>#REF!*#REF!</f>
        <v>#REF!</v>
      </c>
    </row>
    <row r="4" ht="16.5" thickBot="1">
      <c r="A4" s="7" t="e">
        <f>#REF!*#REF!</f>
        <v>#REF!</v>
      </c>
    </row>
    <row r="5" ht="16.5" thickBot="1">
      <c r="A5" s="7" t="e">
        <f>#REF!*#REF!</f>
        <v>#REF!</v>
      </c>
    </row>
    <row r="6" ht="16.5" thickBot="1">
      <c r="A6" s="7" t="e">
        <f>#REF!*#REF!</f>
        <v>#REF!</v>
      </c>
    </row>
    <row r="7" ht="16.5" thickBot="1">
      <c r="A7" s="7" t="e">
        <f>#REF!*#REF!</f>
        <v>#REF!</v>
      </c>
    </row>
    <row r="8" ht="16.5" thickBot="1">
      <c r="A8" s="7" t="e">
        <f>#REF!*#REF!</f>
        <v>#REF!</v>
      </c>
    </row>
    <row r="9" ht="16.5" thickBot="1">
      <c r="A9" s="7" t="e">
        <f>#REF!*#REF!</f>
        <v>#REF!</v>
      </c>
    </row>
    <row r="10" ht="16.5" thickBot="1">
      <c r="A10" s="7" t="e">
        <f>#REF!*#REF!</f>
        <v>#REF!</v>
      </c>
    </row>
    <row r="11" ht="16.5" thickBot="1">
      <c r="A11" s="7" t="e">
        <f>#REF!*#REF!</f>
        <v>#REF!</v>
      </c>
    </row>
    <row r="12" ht="16.5" thickBot="1">
      <c r="A12" s="7" t="e">
        <f>#REF!*#REF!</f>
        <v>#REF!</v>
      </c>
    </row>
    <row r="13" ht="16.5" thickBot="1">
      <c r="A13" s="7" t="e">
        <f>#REF!*#REF!</f>
        <v>#REF!</v>
      </c>
    </row>
    <row r="14" ht="16.5" thickBot="1">
      <c r="A14" s="7" t="e">
        <f>#REF!*#REF!</f>
        <v>#REF!</v>
      </c>
    </row>
    <row r="15" ht="16.5" thickBot="1">
      <c r="A15" s="7" t="e">
        <f>#REF!*#REF!</f>
        <v>#REF!</v>
      </c>
    </row>
    <row r="16" ht="16.5" thickBot="1">
      <c r="A16" s="7" t="e">
        <f>#REF!*#REF!</f>
        <v>#REF!</v>
      </c>
    </row>
    <row r="17" ht="16.5" thickBot="1">
      <c r="A17" s="7" t="e">
        <f>#REF!*#REF!</f>
        <v>#REF!</v>
      </c>
    </row>
    <row r="18" ht="16.5" thickBot="1">
      <c r="A18" s="7" t="e">
        <f>#REF!*#REF!</f>
        <v>#REF!</v>
      </c>
    </row>
    <row r="19" ht="16.5" thickBot="1">
      <c r="A19" s="7" t="e">
        <f>#REF!*#REF!</f>
        <v>#REF!</v>
      </c>
    </row>
    <row r="20" ht="15.75">
      <c r="A20" s="18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2014-06-18T04:50:11Z</cp:lastPrinted>
  <dcterms:created xsi:type="dcterms:W3CDTF">1996-10-08T23:32:33Z</dcterms:created>
  <dcterms:modified xsi:type="dcterms:W3CDTF">2014-07-15T10:58:11Z</dcterms:modified>
  <cp:category/>
  <cp:version/>
  <cp:contentType/>
  <cp:contentStatus/>
</cp:coreProperties>
</file>